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filterPrivacy="1" codeName="ThisWorkbook" autoCompressPictures="0"/>
  <xr:revisionPtr revIDLastSave="0" documentId="8_{695E0807-3D10-499F-BBAD-0476ED83DE7B}" xr6:coauthVersionLast="45" xr6:coauthVersionMax="45" xr10:uidLastSave="{00000000-0000-0000-0000-000000000000}"/>
  <bookViews>
    <workbookView xWindow="2970" yWindow="1065" windowWidth="22515" windowHeight="14610" tabRatio="788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4"/>
  <c r="B2" i="15"/>
  <c r="B14" i="15" a="1"/>
  <c r="B14" i="15" s="1"/>
  <c r="B12" i="15" a="1"/>
  <c r="B10" i="15" a="1"/>
  <c r="B8" i="15" a="1"/>
  <c r="B6" i="15" a="1"/>
  <c r="B4" i="15" a="1"/>
  <c r="B14" i="16" a="1"/>
  <c r="C14" i="16" s="1"/>
  <c r="H12" i="16"/>
  <c r="F12" i="16"/>
  <c r="D12" i="16"/>
  <c r="B12" i="16"/>
  <c r="B12" i="16" a="1"/>
  <c r="G12" i="16" s="1"/>
  <c r="B10" i="16" a="1"/>
  <c r="G10" i="16" s="1"/>
  <c r="B8" i="16" a="1"/>
  <c r="G8" i="16" s="1"/>
  <c r="H6" i="16"/>
  <c r="D6" i="16"/>
  <c r="B6" i="16" a="1"/>
  <c r="G6" i="16" s="1"/>
  <c r="H4" i="16"/>
  <c r="B4" i="16" a="1"/>
  <c r="G4" i="16" s="1"/>
  <c r="B14" i="17" a="1"/>
  <c r="B14" i="17" s="1"/>
  <c r="B12" i="17" a="1"/>
  <c r="C12" i="17" s="1"/>
  <c r="B10" i="17" a="1"/>
  <c r="G10" i="17" s="1"/>
  <c r="B8" i="17" a="1"/>
  <c r="C8" i="17" s="1"/>
  <c r="B6" i="17" a="1"/>
  <c r="G6" i="17" s="1"/>
  <c r="B4" i="17" a="1"/>
  <c r="C4" i="17" s="1"/>
  <c r="C3" i="17" s="1"/>
  <c r="B14" i="18" a="1"/>
  <c r="C14" i="18" s="1"/>
  <c r="H12" i="18"/>
  <c r="B12" i="18"/>
  <c r="B12" i="18" a="1"/>
  <c r="G12" i="18" s="1"/>
  <c r="B10" i="18" a="1"/>
  <c r="G10" i="18" s="1"/>
  <c r="H8" i="18"/>
  <c r="F8" i="18"/>
  <c r="D8" i="18"/>
  <c r="B8" i="18"/>
  <c r="B8" i="18" a="1"/>
  <c r="G8" i="18" s="1"/>
  <c r="H6" i="18"/>
  <c r="B6" i="18"/>
  <c r="B6" i="18" a="1"/>
  <c r="G6" i="18" s="1"/>
  <c r="B4" i="18" a="1"/>
  <c r="G4" i="18" s="1"/>
  <c r="B14" i="19" a="1"/>
  <c r="B14" i="19" s="1"/>
  <c r="B12" i="19" a="1"/>
  <c r="B10" i="19" a="1"/>
  <c r="B8" i="19" a="1"/>
  <c r="B6" i="19" a="1"/>
  <c r="H6" i="19" s="1"/>
  <c r="B4" i="19" a="1"/>
  <c r="H4" i="19" s="1"/>
  <c r="B14" i="20"/>
  <c r="B14" i="20" a="1"/>
  <c r="C14" i="20" s="1"/>
  <c r="H12" i="20"/>
  <c r="B12" i="20"/>
  <c r="B12" i="20" a="1"/>
  <c r="G12" i="20" s="1"/>
  <c r="B10" i="20" a="1"/>
  <c r="G10" i="20" s="1"/>
  <c r="H8" i="20"/>
  <c r="D8" i="20"/>
  <c r="B8" i="20" a="1"/>
  <c r="G8" i="20" s="1"/>
  <c r="H6" i="20"/>
  <c r="F6" i="20"/>
  <c r="B6" i="20"/>
  <c r="B6" i="20" a="1"/>
  <c r="G6" i="20" s="1"/>
  <c r="F4" i="20"/>
  <c r="B4" i="20" a="1"/>
  <c r="G4" i="20" s="1"/>
  <c r="B14" i="21" a="1"/>
  <c r="B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G3" i="21" s="1"/>
  <c r="B14" i="22" a="1"/>
  <c r="C14" i="22" s="1"/>
  <c r="H12" i="22"/>
  <c r="B12" i="22"/>
  <c r="B12" i="22" a="1"/>
  <c r="G12" i="22" s="1"/>
  <c r="B10" i="22" a="1"/>
  <c r="G10" i="22" s="1"/>
  <c r="H8" i="22"/>
  <c r="F8" i="22"/>
  <c r="D8" i="22"/>
  <c r="B8" i="22"/>
  <c r="B8" i="22" a="1"/>
  <c r="G8" i="22" s="1"/>
  <c r="H6" i="22"/>
  <c r="B6" i="22"/>
  <c r="B6" i="22" a="1"/>
  <c r="G6" i="22" s="1"/>
  <c r="D4" i="22"/>
  <c r="B4" i="22" a="1"/>
  <c r="G4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4"/>
  <c r="B14" i="24" a="1"/>
  <c r="C14" i="24" s="1"/>
  <c r="F12" i="24"/>
  <c r="B12" i="24"/>
  <c r="B12" i="24" a="1"/>
  <c r="G12" i="24" s="1"/>
  <c r="D10" i="24"/>
  <c r="B10" i="24" a="1"/>
  <c r="G10" i="24" s="1"/>
  <c r="H8" i="24"/>
  <c r="B8" i="24"/>
  <c r="B8" i="24" a="1"/>
  <c r="G8" i="24" s="1"/>
  <c r="B6" i="24" a="1"/>
  <c r="G6" i="24" s="1"/>
  <c r="H4" i="24"/>
  <c r="F4" i="24"/>
  <c r="F3" i="24" s="1"/>
  <c r="D4" i="24"/>
  <c r="B4" i="24"/>
  <c r="B4" i="24" a="1"/>
  <c r="G4" i="24" s="1"/>
  <c r="G3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14"/>
  <c r="B14" i="14" a="1"/>
  <c r="C14" i="14" s="1"/>
  <c r="B12" i="14" a="1"/>
  <c r="G12" i="14" s="1"/>
  <c r="B10" i="14" a="1"/>
  <c r="G10" i="14" s="1"/>
  <c r="H8" i="14"/>
  <c r="D8" i="14"/>
  <c r="B8" i="14"/>
  <c r="B8" i="14" a="1"/>
  <c r="G8" i="14" s="1"/>
  <c r="H6" i="14"/>
  <c r="F6" i="14"/>
  <c r="B6" i="14"/>
  <c r="B6" i="14" a="1"/>
  <c r="G6" i="14" s="1"/>
  <c r="B4" i="14" a="1"/>
  <c r="G4" i="14" s="1"/>
  <c r="G3" i="14" s="1"/>
  <c r="H3" i="16"/>
  <c r="G3" i="16"/>
  <c r="G3" i="18"/>
  <c r="H3" i="19"/>
  <c r="G3" i="20"/>
  <c r="F3" i="20"/>
  <c r="G3" i="22"/>
  <c r="D3" i="22"/>
  <c r="H3" i="24"/>
  <c r="D3" i="24"/>
  <c r="B12" i="14" l="1"/>
  <c r="H4" i="14"/>
  <c r="H3" i="14" s="1"/>
  <c r="B10" i="14"/>
  <c r="D12" i="14"/>
  <c r="D6" i="24"/>
  <c r="F8" i="24"/>
  <c r="H10" i="24"/>
  <c r="D10" i="22"/>
  <c r="F12" i="22"/>
  <c r="D4" i="20"/>
  <c r="D3" i="20" s="1"/>
  <c r="D10" i="18"/>
  <c r="F12" i="18"/>
  <c r="G4" i="17"/>
  <c r="G3" i="17" s="1"/>
  <c r="G8" i="17"/>
  <c r="G12" i="17"/>
  <c r="F4" i="16"/>
  <c r="F3" i="16" s="1"/>
  <c r="D10" i="14"/>
  <c r="F12" i="14"/>
  <c r="F6" i="24"/>
  <c r="F10" i="22"/>
  <c r="F10" i="18"/>
  <c r="B10" i="16"/>
  <c r="H6" i="24"/>
  <c r="D6" i="22"/>
  <c r="H10" i="22"/>
  <c r="H4" i="20"/>
  <c r="H3" i="20" s="1"/>
  <c r="B10" i="20"/>
  <c r="D12" i="20"/>
  <c r="B4" i="18"/>
  <c r="D6" i="18"/>
  <c r="H10" i="18"/>
  <c r="C6" i="17"/>
  <c r="C10" i="17"/>
  <c r="C14" i="17"/>
  <c r="B8" i="16"/>
  <c r="D10" i="16"/>
  <c r="F10" i="14"/>
  <c r="H12" i="14"/>
  <c r="B4" i="14"/>
  <c r="D6" i="14"/>
  <c r="F8" i="14"/>
  <c r="H10" i="14"/>
  <c r="B10" i="24"/>
  <c r="D12" i="24"/>
  <c r="B4" i="22"/>
  <c r="F6" i="22"/>
  <c r="B14" i="22"/>
  <c r="B8" i="20"/>
  <c r="D10" i="20"/>
  <c r="F12" i="20"/>
  <c r="D4" i="18"/>
  <c r="D3" i="18" s="1"/>
  <c r="F6" i="18"/>
  <c r="B14" i="18"/>
  <c r="B6" i="16"/>
  <c r="D8" i="16"/>
  <c r="F10" i="16"/>
  <c r="D4" i="14"/>
  <c r="D3" i="14" s="1"/>
  <c r="F10" i="20"/>
  <c r="F4" i="18"/>
  <c r="F3" i="18" s="1"/>
  <c r="B4" i="16"/>
  <c r="F8" i="16"/>
  <c r="H10" i="16"/>
  <c r="F4" i="14"/>
  <c r="F3" i="14" s="1"/>
  <c r="B6" i="24"/>
  <c r="D8" i="24"/>
  <c r="F10" i="24"/>
  <c r="H12" i="24"/>
  <c r="F4" i="22"/>
  <c r="F3" i="22" s="1"/>
  <c r="B10" i="22"/>
  <c r="D12" i="22"/>
  <c r="B4" i="20"/>
  <c r="D6" i="20"/>
  <c r="F8" i="20"/>
  <c r="H10" i="20"/>
  <c r="H4" i="18"/>
  <c r="H3" i="18" s="1"/>
  <c r="B10" i="18"/>
  <c r="D12" i="18"/>
  <c r="D4" i="16"/>
  <c r="D3" i="16" s="1"/>
  <c r="F6" i="16"/>
  <c r="H8" i="16"/>
  <c r="B14" i="16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 s="1"/>
  <c r="E4" i="22"/>
  <c r="E3" i="22" s="1"/>
  <c r="H4" i="22"/>
  <c r="H3" i="22" s="1"/>
  <c r="C4" i="21"/>
  <c r="C3" i="21" s="1"/>
  <c r="C6" i="21"/>
  <c r="C8" i="21"/>
  <c r="C10" i="21"/>
  <c r="C12" i="21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 s="1"/>
  <c r="E4" i="19"/>
  <c r="E3" i="19" s="1"/>
  <c r="G4" i="19"/>
  <c r="G3" i="19" s="1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<sst xmlns="http://schemas.openxmlformats.org/spreadsheetml/2006/main" count="28" uniqueCount="6">
  <si>
    <t>メモ</t>
  </si>
  <si>
    <t xml:space="preserve"> </t>
  </si>
  <si>
    <t>予定表の設定</t>
  </si>
  <si>
    <t>年</t>
  </si>
  <si>
    <t>週の始まり</t>
  </si>
  <si>
    <t>日曜日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</si>
</sst>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37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72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0" applyFont="1" applyFill="1" applyBorder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7" fillId="0" borderId="0" xfId="0" applyFont="1" applyFill="1" applyBorder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Fill="1" applyBorder="1" applyAlignment="1">
      <alignment horizontal="left" vertical="top" wrapText="1" indent="1"/>
    </xf>
    <xf numFmtId="0" fontId="29" fillId="0" borderId="0" xfId="0" applyFont="1" applyFill="1" applyBorder="1" applyAlignment="1">
      <alignment horizontal="left" vertical="top" wrapText="1" indent="1"/>
    </xf>
    <xf numFmtId="0" fontId="24" fillId="0" borderId="8" xfId="14" applyFont="1" applyFill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4" fillId="0" borderId="0" xfId="0" applyFont="1" applyFill="1" applyBorder="1">
      <alignment vertical="top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 indent="1"/>
    </xf>
    <xf numFmtId="0" fontId="36" fillId="0" borderId="0" xfId="0" applyFont="1" applyFill="1" applyBorder="1" applyAlignment="1">
      <alignment horizontal="left" vertical="top" wrapText="1" indent="1"/>
    </xf>
    <xf numFmtId="178" fontId="27" fillId="0" borderId="9" xfId="12" applyNumberFormat="1" applyFont="1" applyFill="1" applyBorder="1" applyAlignment="1">
      <alignment horizontal="right" indent="1"/>
    </xf>
    <xf numFmtId="178" fontId="27" fillId="0" borderId="11" xfId="12" applyNumberFormat="1" applyFont="1" applyFill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NumberFormat="1" applyFont="1" applyFill="1" applyBorder="1" applyAlignment="1">
      <alignment horizontal="right" vertical="center" indent="1"/>
    </xf>
    <xf numFmtId="178" fontId="27" fillId="0" borderId="26" xfId="12" applyNumberFormat="1" applyFont="1" applyFill="1" applyBorder="1" applyAlignment="1">
      <alignment horizontal="right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178" fontId="27" fillId="0" borderId="26" xfId="12" applyNumberFormat="1" applyFont="1" applyFill="1" applyBorder="1" applyAlignment="1">
      <alignment horizontal="right" vertical="center" indent="1"/>
    </xf>
    <xf numFmtId="178" fontId="27" fillId="0" borderId="20" xfId="12" applyNumberFormat="1" applyFont="1" applyFill="1" applyBorder="1" applyAlignment="1">
      <alignment horizontal="right" indent="1"/>
    </xf>
    <xf numFmtId="178" fontId="27" fillId="0" borderId="20" xfId="13" applyNumberFormat="1" applyFont="1" applyFill="1" applyBorder="1" applyAlignment="1">
      <alignment horizontal="right" vertical="center" wrapText="1" indent="1"/>
    </xf>
    <xf numFmtId="178" fontId="27" fillId="0" borderId="20" xfId="12" applyNumberFormat="1" applyFont="1" applyFill="1" applyBorder="1" applyAlignment="1">
      <alignment horizontal="right" vertical="center" indent="1"/>
    </xf>
    <xf numFmtId="178" fontId="27" fillId="0" borderId="14" xfId="12" applyNumberFormat="1" applyFont="1" applyFill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NumberFormat="1" applyFont="1" applyFill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 applyAlignment="1">
      <alignment horizontal="left" vertical="top" wrapText="1" indent="1"/>
    </xf>
    <xf numFmtId="0" fontId="29" fillId="0" borderId="12" xfId="11" applyFont="1" applyFill="1" applyBorder="1" applyAlignment="1">
      <alignment horizontal="left" vertical="top" wrapText="1" indent="1"/>
    </xf>
    <xf numFmtId="0" fontId="28" fillId="6" borderId="0" xfId="15" applyFont="1" applyFill="1" applyBorder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 applyAlignment="1">
      <alignment horizontal="left" vertical="top" wrapText="1" indent="1"/>
    </xf>
    <xf numFmtId="0" fontId="29" fillId="0" borderId="17" xfId="11" applyFont="1" applyFill="1" applyBorder="1" applyAlignment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 applyAlignment="1">
      <alignment horizontal="left" vertical="top" wrapText="1" indent="1"/>
    </xf>
    <xf numFmtId="0" fontId="29" fillId="0" borderId="23" xfId="11" applyFont="1" applyFill="1" applyBorder="1" applyAlignment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 applyAlignment="1">
      <alignment horizontal="left" vertical="top" wrapText="1" indent="1"/>
    </xf>
    <xf numFmtId="0" fontId="29" fillId="0" borderId="29" xfId="11" applyFont="1" applyFill="1" applyBorder="1" applyAlignment="1">
      <alignment horizontal="left" vertical="top" wrapText="1" inden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>
      <selection activeCell="K5" sqref="K5"/>
    </sheetView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2" width="12.44140625" style="34" customWidth="1"/>
    <col min="13" max="13" width="1.77734375" style="34" customWidth="1"/>
    <col min="14" max="16384" width="8.88671875" style="34"/>
  </cols>
  <sheetData>
    <row r="1" spans="1:12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  <c r="J1" s="2"/>
      <c r="K1" s="2"/>
      <c r="L1" s="2"/>
    </row>
    <row r="2" spans="1:12" ht="96" customHeight="1" x14ac:dyDescent="0.25">
      <c r="A2" s="1"/>
      <c r="B2" s="51" t="str">
        <f>CalendarYear&amp;"年"&amp;"1月"</f>
        <v>2021年1月</v>
      </c>
      <c r="C2" s="51"/>
      <c r="D2" s="51"/>
      <c r="E2" s="3"/>
      <c r="F2" s="3"/>
      <c r="G2" s="3"/>
      <c r="H2" s="4"/>
      <c r="I2" s="2"/>
      <c r="J2" s="2"/>
      <c r="K2" s="2"/>
      <c r="L2" s="2"/>
    </row>
    <row r="3" spans="1:12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  <c r="J3" s="9"/>
      <c r="K3" s="56" t="s">
        <v>2</v>
      </c>
      <c r="L3" s="56"/>
    </row>
    <row r="4" spans="1:12" s="36" customFormat="1" ht="24" customHeight="1" x14ac:dyDescent="0.25">
      <c r="A4" s="10"/>
      <c r="B4" s="38">
        <f t="array" ref="B4:H4">DaysAndWeeks+DATE(CalendarYear,1,1)-WEEKDAY(DATE(CalendarYear,1,1),(週の始まり="月曜日")+1)+1</f>
        <v>44192</v>
      </c>
      <c r="C4" s="38">
        <v>44193</v>
      </c>
      <c r="D4" s="38">
        <v>44194</v>
      </c>
      <c r="E4" s="38">
        <v>44195</v>
      </c>
      <c r="F4" s="38">
        <v>44196</v>
      </c>
      <c r="G4" s="38">
        <v>44197</v>
      </c>
      <c r="H4" s="39">
        <v>44198</v>
      </c>
      <c r="I4" s="11"/>
      <c r="J4" s="11"/>
      <c r="K4" s="12" t="s">
        <v>3</v>
      </c>
      <c r="L4" s="12" t="s">
        <v>4</v>
      </c>
    </row>
    <row r="5" spans="1:12" s="37" customFormat="1" ht="56.1" customHeight="1" x14ac:dyDescent="0.25">
      <c r="A5" s="13"/>
      <c r="B5" s="14"/>
      <c r="C5" s="14"/>
      <c r="D5" s="14"/>
      <c r="E5" s="14"/>
      <c r="F5" s="14"/>
      <c r="G5" s="14"/>
      <c r="H5" s="14"/>
      <c r="I5" s="15"/>
      <c r="J5" s="15"/>
      <c r="K5" s="16">
        <v>2021</v>
      </c>
      <c r="L5" s="16" t="s">
        <v>5</v>
      </c>
    </row>
    <row r="6" spans="1:12" s="36" customFormat="1" ht="24" customHeight="1" x14ac:dyDescent="0.25">
      <c r="A6" s="10"/>
      <c r="B6" s="40">
        <f t="array" ref="B6:H6">DaysAndWeeks+DATE(CalendarYear,1,1)-WEEKDAY(DATE(CalendarYear,1,1),(週の始まり="月曜日")+1)+8</f>
        <v>44199</v>
      </c>
      <c r="C6" s="40">
        <v>44200</v>
      </c>
      <c r="D6" s="40">
        <v>44201</v>
      </c>
      <c r="E6" s="40">
        <v>44202</v>
      </c>
      <c r="F6" s="40">
        <v>44203</v>
      </c>
      <c r="G6" s="40">
        <v>44204</v>
      </c>
      <c r="H6" s="40">
        <v>44205</v>
      </c>
      <c r="I6" s="11"/>
      <c r="J6" s="11"/>
      <c r="K6" s="11"/>
      <c r="L6" s="11"/>
    </row>
    <row r="7" spans="1:12" s="37" customFormat="1" ht="56.1" customHeight="1" x14ac:dyDescent="0.25">
      <c r="A7" s="13"/>
      <c r="B7" s="17"/>
      <c r="C7" s="17"/>
      <c r="D7" s="17"/>
      <c r="E7" s="17"/>
      <c r="F7" s="17"/>
      <c r="G7" s="17"/>
      <c r="H7" s="17"/>
      <c r="I7" s="15"/>
      <c r="J7" s="15"/>
      <c r="K7" s="15"/>
      <c r="L7" s="15"/>
    </row>
    <row r="8" spans="1:12" s="36" customFormat="1" ht="24" customHeight="1" x14ac:dyDescent="0.25">
      <c r="A8" s="10"/>
      <c r="B8" s="41">
        <f t="array" ref="B8:H8">DaysAndWeeks+DATE(CalendarYear,1,1)-WEEKDAY(DATE(CalendarYear,1,1),(週の始まり="月曜日")+1)+15</f>
        <v>44206</v>
      </c>
      <c r="C8" s="41">
        <v>44207</v>
      </c>
      <c r="D8" s="41">
        <v>44208</v>
      </c>
      <c r="E8" s="41">
        <v>44209</v>
      </c>
      <c r="F8" s="41">
        <v>44210</v>
      </c>
      <c r="G8" s="41">
        <v>44211</v>
      </c>
      <c r="H8" s="41">
        <v>44212</v>
      </c>
      <c r="I8" s="11"/>
      <c r="J8" s="11"/>
      <c r="K8" s="11"/>
      <c r="L8" s="11"/>
    </row>
    <row r="9" spans="1:12" s="37" customFormat="1" ht="56.1" customHeight="1" x14ac:dyDescent="0.25">
      <c r="A9" s="13"/>
      <c r="B9" s="14"/>
      <c r="C9" s="14"/>
      <c r="D9" s="14"/>
      <c r="E9" s="14"/>
      <c r="F9" s="14"/>
      <c r="G9" s="14"/>
      <c r="H9" s="14"/>
      <c r="I9" s="15"/>
      <c r="J9" s="15"/>
      <c r="K9" s="15"/>
      <c r="L9" s="15"/>
    </row>
    <row r="10" spans="1:12" s="36" customFormat="1" ht="24" customHeight="1" x14ac:dyDescent="0.25">
      <c r="A10" s="10"/>
      <c r="B10" s="40">
        <f t="array" ref="B10:H10">DaysAndWeeks+DATE(CalendarYear,1,1)-WEEKDAY(DATE(CalendarYear,1,1),(週の始まり="月曜日")+1)+22</f>
        <v>44213</v>
      </c>
      <c r="C10" s="40">
        <v>44214</v>
      </c>
      <c r="D10" s="40">
        <v>44215</v>
      </c>
      <c r="E10" s="40">
        <v>44216</v>
      </c>
      <c r="F10" s="40">
        <v>44217</v>
      </c>
      <c r="G10" s="40">
        <v>44218</v>
      </c>
      <c r="H10" s="40">
        <v>44219</v>
      </c>
      <c r="I10" s="11"/>
      <c r="J10" s="11"/>
      <c r="K10" s="11"/>
      <c r="L10" s="11"/>
    </row>
    <row r="11" spans="1:12" s="37" customFormat="1" ht="56.1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  <c r="J11" s="15"/>
      <c r="K11" s="15"/>
      <c r="L11" s="15"/>
    </row>
    <row r="12" spans="1:12" s="36" customFormat="1" ht="24" customHeight="1" x14ac:dyDescent="0.25">
      <c r="A12" s="10"/>
      <c r="B12" s="41">
        <f t="array" ref="B12:H12">DaysAndWeeks+DATE(CalendarYear,1,1)-WEEKDAY(DATE(CalendarYear,1,1),(週の始まり="月曜日")+1)+29</f>
        <v>44220</v>
      </c>
      <c r="C12" s="41">
        <v>44221</v>
      </c>
      <c r="D12" s="41">
        <v>44222</v>
      </c>
      <c r="E12" s="41">
        <v>44223</v>
      </c>
      <c r="F12" s="41">
        <v>44224</v>
      </c>
      <c r="G12" s="41">
        <v>44225</v>
      </c>
      <c r="H12" s="41">
        <v>44226</v>
      </c>
      <c r="I12" s="11"/>
      <c r="J12" s="11"/>
      <c r="K12" s="11"/>
      <c r="L12" s="11"/>
    </row>
    <row r="13" spans="1:12" s="37" customFormat="1" ht="56.1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  <c r="J13" s="15"/>
      <c r="K13" s="15"/>
      <c r="L13" s="15"/>
    </row>
    <row r="14" spans="1:12" s="36" customFormat="1" ht="24" customHeight="1" x14ac:dyDescent="0.25">
      <c r="A14" s="10"/>
      <c r="B14" s="40">
        <f t="array" ref="B14:C14">DaysAndWeeks+DATE(CalendarYear,1,1)-WEEKDAY(DATE(CalendarYear,1,1),(週の始まり="月曜日")+1)+36</f>
        <v>44227</v>
      </c>
      <c r="C14" s="40">
        <v>44228</v>
      </c>
      <c r="D14" s="52" t="s">
        <v>0</v>
      </c>
      <c r="E14" s="52"/>
      <c r="F14" s="52"/>
      <c r="G14" s="52"/>
      <c r="H14" s="53"/>
      <c r="I14" s="11"/>
      <c r="J14" s="11"/>
      <c r="K14" s="11"/>
      <c r="L14" s="11"/>
    </row>
    <row r="15" spans="1:12" s="37" customFormat="1" ht="56.1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  <c r="J15" s="15"/>
      <c r="K15" s="15"/>
      <c r="L15" s="15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7" t="str">
        <f>CalendarYear&amp;"年"&amp;"10月"</f>
        <v>2021年10月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DaysAndWeeks+DATE(CalendarYear,10,1)-WEEKDAY(DATE(CalendarYear,10,1),(週の始まり="月曜日")+1)+1</f>
        <v>44465</v>
      </c>
      <c r="C4" s="42">
        <v>44466</v>
      </c>
      <c r="D4" s="42">
        <v>44467</v>
      </c>
      <c r="E4" s="42">
        <v>44468</v>
      </c>
      <c r="F4" s="42">
        <v>44469</v>
      </c>
      <c r="G4" s="42">
        <v>44470</v>
      </c>
      <c r="H4" s="42">
        <v>44471</v>
      </c>
      <c r="I4" s="11"/>
    </row>
    <row r="5" spans="1:9" s="37" customFormat="1" ht="56.1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DaysAndWeeks+DATE(CalendarYear,10,1)-WEEKDAY(DATE(CalendarYear,10,1),(週の始まり="月曜日")+1)+8</f>
        <v>44472</v>
      </c>
      <c r="C6" s="43">
        <v>44473</v>
      </c>
      <c r="D6" s="43">
        <v>44474</v>
      </c>
      <c r="E6" s="43">
        <v>44475</v>
      </c>
      <c r="F6" s="43">
        <v>44476</v>
      </c>
      <c r="G6" s="43">
        <v>44477</v>
      </c>
      <c r="H6" s="43">
        <v>44478</v>
      </c>
      <c r="I6" s="11"/>
    </row>
    <row r="7" spans="1:9" s="37" customFormat="1" ht="56.1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DaysAndWeeks+DATE(CalendarYear,10,1)-WEEKDAY(DATE(CalendarYear,10,1),(週の始まり="月曜日")+1)+15</f>
        <v>44479</v>
      </c>
      <c r="C8" s="44">
        <v>44480</v>
      </c>
      <c r="D8" s="44">
        <v>44481</v>
      </c>
      <c r="E8" s="44">
        <v>44482</v>
      </c>
      <c r="F8" s="44">
        <v>44483</v>
      </c>
      <c r="G8" s="44">
        <v>44484</v>
      </c>
      <c r="H8" s="44">
        <v>44485</v>
      </c>
      <c r="I8" s="11"/>
    </row>
    <row r="9" spans="1:9" s="37" customFormat="1" ht="56.1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DaysAndWeeks+DATE(CalendarYear,10,1)-WEEKDAY(DATE(CalendarYear,10,1),(週の始まり="月曜日")+1)+22</f>
        <v>44486</v>
      </c>
      <c r="C10" s="43">
        <v>44487</v>
      </c>
      <c r="D10" s="43">
        <v>44488</v>
      </c>
      <c r="E10" s="43">
        <v>44489</v>
      </c>
      <c r="F10" s="43">
        <v>44490</v>
      </c>
      <c r="G10" s="43">
        <v>44491</v>
      </c>
      <c r="H10" s="43">
        <v>44492</v>
      </c>
      <c r="I10" s="11"/>
    </row>
    <row r="11" spans="1:9" s="37" customFormat="1" ht="56.1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DaysAndWeeks+DATE(CalendarYear,10,1)-WEEKDAY(DATE(CalendarYear,10,1),(週の始まり="月曜日")+1)+29</f>
        <v>44493</v>
      </c>
      <c r="C12" s="44">
        <v>44494</v>
      </c>
      <c r="D12" s="44">
        <v>44495</v>
      </c>
      <c r="E12" s="44">
        <v>44496</v>
      </c>
      <c r="F12" s="44">
        <v>44497</v>
      </c>
      <c r="G12" s="44">
        <v>44498</v>
      </c>
      <c r="H12" s="44">
        <v>44499</v>
      </c>
      <c r="I12" s="11"/>
    </row>
    <row r="13" spans="1:9" s="37" customFormat="1" ht="56.1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DaysAndWeeks+DATE(CalendarYear,10,1)-WEEKDAY(DATE(CalendarYear,10,1),(週の始まり="月曜日")+1)+36</f>
        <v>44500</v>
      </c>
      <c r="C14" s="43">
        <v>44501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7" t="str">
        <f>CalendarYear&amp;"年"&amp;"11月"</f>
        <v>2021年11月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DaysAndWeeks+DATE(CalendarYear,11,1)-WEEKDAY(DATE(CalendarYear,11,1),(週の始まり="月曜日")+1)+1</f>
        <v>44500</v>
      </c>
      <c r="C4" s="42">
        <v>44501</v>
      </c>
      <c r="D4" s="42">
        <v>44502</v>
      </c>
      <c r="E4" s="42">
        <v>44503</v>
      </c>
      <c r="F4" s="42">
        <v>44504</v>
      </c>
      <c r="G4" s="42">
        <v>44505</v>
      </c>
      <c r="H4" s="42">
        <v>44506</v>
      </c>
      <c r="I4" s="11"/>
    </row>
    <row r="5" spans="1:9" s="37" customFormat="1" ht="56.1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DaysAndWeeks+DATE(CalendarYear,11,1)-WEEKDAY(DATE(CalendarYear,11,1),(週の始まり="月曜日")+1)+8</f>
        <v>44507</v>
      </c>
      <c r="C6" s="43">
        <v>44508</v>
      </c>
      <c r="D6" s="43">
        <v>44509</v>
      </c>
      <c r="E6" s="43">
        <v>44510</v>
      </c>
      <c r="F6" s="43">
        <v>44511</v>
      </c>
      <c r="G6" s="43">
        <v>44512</v>
      </c>
      <c r="H6" s="43">
        <v>44513</v>
      </c>
      <c r="I6" s="11"/>
    </row>
    <row r="7" spans="1:9" s="37" customFormat="1" ht="56.1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DaysAndWeeks+DATE(CalendarYear,11,1)-WEEKDAY(DATE(CalendarYear,11,1),(週の始まり="月曜日")+1)+15</f>
        <v>44514</v>
      </c>
      <c r="C8" s="44">
        <v>44515</v>
      </c>
      <c r="D8" s="44">
        <v>44516</v>
      </c>
      <c r="E8" s="44">
        <v>44517</v>
      </c>
      <c r="F8" s="44">
        <v>44518</v>
      </c>
      <c r="G8" s="44">
        <v>44519</v>
      </c>
      <c r="H8" s="44">
        <v>44520</v>
      </c>
      <c r="I8" s="11"/>
    </row>
    <row r="9" spans="1:9" s="37" customFormat="1" ht="56.1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DaysAndWeeks+DATE(CalendarYear,11,1)-WEEKDAY(DATE(CalendarYear,11,1),(週の始まり="月曜日")+1)+22</f>
        <v>44521</v>
      </c>
      <c r="C10" s="43">
        <v>44522</v>
      </c>
      <c r="D10" s="43">
        <v>44523</v>
      </c>
      <c r="E10" s="43">
        <v>44524</v>
      </c>
      <c r="F10" s="43">
        <v>44525</v>
      </c>
      <c r="G10" s="43">
        <v>44526</v>
      </c>
      <c r="H10" s="43">
        <v>44527</v>
      </c>
      <c r="I10" s="11"/>
    </row>
    <row r="11" spans="1:9" s="37" customFormat="1" ht="56.1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DaysAndWeeks+DATE(CalendarYear,11,1)-WEEKDAY(DATE(CalendarYear,11,1),(週の始まり="月曜日")+1)+29</f>
        <v>44528</v>
      </c>
      <c r="C12" s="44">
        <v>44529</v>
      </c>
      <c r="D12" s="44">
        <v>44530</v>
      </c>
      <c r="E12" s="44">
        <v>44531</v>
      </c>
      <c r="F12" s="44">
        <v>44532</v>
      </c>
      <c r="G12" s="44">
        <v>44533</v>
      </c>
      <c r="H12" s="44">
        <v>44534</v>
      </c>
      <c r="I12" s="11"/>
    </row>
    <row r="13" spans="1:9" s="37" customFormat="1" ht="56.1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DaysAndWeeks+DATE(CalendarYear,11,1)-WEEKDAY(DATE(CalendarYear,11,1),(週の始まり="月曜日")+1)+36</f>
        <v>44535</v>
      </c>
      <c r="C14" s="43">
        <v>44536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1" t="str">
        <f>CalendarYear&amp;"年"&amp;"12月"</f>
        <v>2021年12月</v>
      </c>
      <c r="C2" s="51"/>
      <c r="D2" s="51"/>
      <c r="E2" s="3"/>
      <c r="F2" s="3"/>
      <c r="G2" s="3"/>
      <c r="H2" s="4"/>
      <c r="I2" s="2"/>
    </row>
    <row r="3" spans="1:9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 x14ac:dyDescent="0.25">
      <c r="A4" s="10"/>
      <c r="B4" s="38">
        <f t="array" ref="B4:H4">DaysAndWeeks+DATE(CalendarYear,12,1)-WEEKDAY(DATE(CalendarYear,12,1),(週の始まり="月曜日")+1)+1</f>
        <v>44528</v>
      </c>
      <c r="C4" s="38">
        <v>44529</v>
      </c>
      <c r="D4" s="38">
        <v>44530</v>
      </c>
      <c r="E4" s="38">
        <v>44531</v>
      </c>
      <c r="F4" s="38">
        <v>44532</v>
      </c>
      <c r="G4" s="38">
        <v>44533</v>
      </c>
      <c r="H4" s="39">
        <v>44534</v>
      </c>
      <c r="I4" s="11"/>
    </row>
    <row r="5" spans="1:9" s="37" customFormat="1" ht="56.1" customHeight="1" x14ac:dyDescent="0.25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 x14ac:dyDescent="0.25">
      <c r="A6" s="10"/>
      <c r="B6" s="40">
        <f t="array" ref="B6:H6">DaysAndWeeks+DATE(CalendarYear,12,1)-WEEKDAY(DATE(CalendarYear,12,1),(週の始まり="月曜日")+1)+8</f>
        <v>44535</v>
      </c>
      <c r="C6" s="40">
        <v>44536</v>
      </c>
      <c r="D6" s="40">
        <v>44537</v>
      </c>
      <c r="E6" s="40">
        <v>44538</v>
      </c>
      <c r="F6" s="40">
        <v>44539</v>
      </c>
      <c r="G6" s="40">
        <v>44540</v>
      </c>
      <c r="H6" s="40">
        <v>44541</v>
      </c>
      <c r="I6" s="11"/>
    </row>
    <row r="7" spans="1:9" s="37" customFormat="1" ht="56.1" customHeight="1" x14ac:dyDescent="0.25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 x14ac:dyDescent="0.25">
      <c r="A8" s="10"/>
      <c r="B8" s="41">
        <f t="array" ref="B8:H8">DaysAndWeeks+DATE(CalendarYear,12,1)-WEEKDAY(DATE(CalendarYear,12,1),(週の始まり="月曜日")+1)+15</f>
        <v>44542</v>
      </c>
      <c r="C8" s="41">
        <v>44543</v>
      </c>
      <c r="D8" s="41">
        <v>44544</v>
      </c>
      <c r="E8" s="41">
        <v>44545</v>
      </c>
      <c r="F8" s="41">
        <v>44546</v>
      </c>
      <c r="G8" s="41">
        <v>44547</v>
      </c>
      <c r="H8" s="41">
        <v>44548</v>
      </c>
      <c r="I8" s="11"/>
    </row>
    <row r="9" spans="1:9" s="37" customFormat="1" ht="56.1" customHeight="1" x14ac:dyDescent="0.25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 x14ac:dyDescent="0.25">
      <c r="A10" s="10"/>
      <c r="B10" s="40">
        <f t="array" ref="B10:H10">DaysAndWeeks+DATE(CalendarYear,12,1)-WEEKDAY(DATE(CalendarYear,12,1),(週の始まり="月曜日")+1)+22</f>
        <v>44549</v>
      </c>
      <c r="C10" s="40">
        <v>44550</v>
      </c>
      <c r="D10" s="40">
        <v>44551</v>
      </c>
      <c r="E10" s="40">
        <v>44552</v>
      </c>
      <c r="F10" s="40">
        <v>44553</v>
      </c>
      <c r="G10" s="40">
        <v>44554</v>
      </c>
      <c r="H10" s="40">
        <v>44555</v>
      </c>
      <c r="I10" s="11"/>
    </row>
    <row r="11" spans="1:9" s="37" customFormat="1" ht="56.1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 x14ac:dyDescent="0.25">
      <c r="A12" s="10"/>
      <c r="B12" s="41">
        <f t="array" ref="B12:H12">DaysAndWeeks+DATE(CalendarYear,12,1)-WEEKDAY(DATE(CalendarYear,12,1),(週の始まり="月曜日")+1)+29</f>
        <v>44556</v>
      </c>
      <c r="C12" s="41">
        <v>44557</v>
      </c>
      <c r="D12" s="41">
        <v>44558</v>
      </c>
      <c r="E12" s="41">
        <v>44559</v>
      </c>
      <c r="F12" s="41">
        <v>44560</v>
      </c>
      <c r="G12" s="41">
        <v>44561</v>
      </c>
      <c r="H12" s="41">
        <v>44562</v>
      </c>
      <c r="I12" s="11"/>
    </row>
    <row r="13" spans="1:9" s="37" customFormat="1" ht="56.1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 x14ac:dyDescent="0.25">
      <c r="A14" s="10"/>
      <c r="B14" s="40">
        <f t="array" ref="B14:C14">DaysAndWeeks+DATE(CalendarYear,12,1)-WEEKDAY(DATE(CalendarYear,12,1),(週の始まり="月曜日")+1)+36</f>
        <v>44563</v>
      </c>
      <c r="C14" s="40">
        <v>44564</v>
      </c>
      <c r="D14" s="52" t="s">
        <v>0</v>
      </c>
      <c r="E14" s="52"/>
      <c r="F14" s="52"/>
      <c r="G14" s="52"/>
      <c r="H14" s="53"/>
      <c r="I14" s="11"/>
    </row>
    <row r="15" spans="1:9" s="37" customFormat="1" ht="56.1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1" t="str">
        <f>CalendarYear&amp;"年"&amp;"2月"</f>
        <v>2021年2月</v>
      </c>
      <c r="C2" s="51"/>
      <c r="D2" s="51"/>
      <c r="E2" s="3"/>
      <c r="F2" s="3"/>
      <c r="G2" s="3"/>
      <c r="H2" s="4"/>
      <c r="I2" s="2"/>
    </row>
    <row r="3" spans="1:9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 x14ac:dyDescent="0.25">
      <c r="A4" s="10"/>
      <c r="B4" s="38">
        <f t="array" ref="B4:H4">DaysAndWeeks+DATE(CalendarYear,2,1)-WEEKDAY(DATE(CalendarYear,2,1),(週の始まり="月曜日")+1)+1</f>
        <v>44227</v>
      </c>
      <c r="C4" s="38">
        <v>44228</v>
      </c>
      <c r="D4" s="38">
        <v>44229</v>
      </c>
      <c r="E4" s="38">
        <v>44230</v>
      </c>
      <c r="F4" s="38">
        <v>44231</v>
      </c>
      <c r="G4" s="38">
        <v>44232</v>
      </c>
      <c r="H4" s="39">
        <v>44233</v>
      </c>
      <c r="I4" s="11"/>
    </row>
    <row r="5" spans="1:9" s="37" customFormat="1" ht="56.1" customHeight="1" x14ac:dyDescent="0.25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 x14ac:dyDescent="0.25">
      <c r="A6" s="10"/>
      <c r="B6" s="40">
        <f t="array" ref="B6:H6">DaysAndWeeks+DATE(CalendarYear,2,1)-WEEKDAY(DATE(CalendarYear,2,1),(週の始まり="月曜日")+1)+8</f>
        <v>44234</v>
      </c>
      <c r="C6" s="40">
        <v>44235</v>
      </c>
      <c r="D6" s="40">
        <v>44236</v>
      </c>
      <c r="E6" s="40">
        <v>44237</v>
      </c>
      <c r="F6" s="40">
        <v>44238</v>
      </c>
      <c r="G6" s="40">
        <v>44239</v>
      </c>
      <c r="H6" s="40">
        <v>44240</v>
      </c>
      <c r="I6" s="11"/>
    </row>
    <row r="7" spans="1:9" s="37" customFormat="1" ht="56.1" customHeight="1" x14ac:dyDescent="0.25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 x14ac:dyDescent="0.25">
      <c r="A8" s="10"/>
      <c r="B8" s="41">
        <f t="array" ref="B8:H8">DaysAndWeeks+DATE(CalendarYear,2,1)-WEEKDAY(DATE(CalendarYear,2,1),(週の始まり="月曜日")+1)+15</f>
        <v>44241</v>
      </c>
      <c r="C8" s="41">
        <v>44242</v>
      </c>
      <c r="D8" s="41">
        <v>44243</v>
      </c>
      <c r="E8" s="41">
        <v>44244</v>
      </c>
      <c r="F8" s="41">
        <v>44245</v>
      </c>
      <c r="G8" s="41">
        <v>44246</v>
      </c>
      <c r="H8" s="41">
        <v>44247</v>
      </c>
      <c r="I8" s="11"/>
    </row>
    <row r="9" spans="1:9" s="37" customFormat="1" ht="56.1" customHeight="1" x14ac:dyDescent="0.25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 x14ac:dyDescent="0.25">
      <c r="A10" s="10"/>
      <c r="B10" s="40">
        <f t="array" ref="B10:H10">DaysAndWeeks+DATE(CalendarYear,2,1)-WEEKDAY(DATE(CalendarYear,2,1),(週の始まり="月曜日")+1)+22</f>
        <v>44248</v>
      </c>
      <c r="C10" s="40">
        <v>44249</v>
      </c>
      <c r="D10" s="40">
        <v>44250</v>
      </c>
      <c r="E10" s="40">
        <v>44251</v>
      </c>
      <c r="F10" s="40">
        <v>44252</v>
      </c>
      <c r="G10" s="40">
        <v>44253</v>
      </c>
      <c r="H10" s="40">
        <v>44254</v>
      </c>
      <c r="I10" s="11"/>
    </row>
    <row r="11" spans="1:9" s="37" customFormat="1" ht="56.1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 x14ac:dyDescent="0.25">
      <c r="A12" s="10"/>
      <c r="B12" s="41">
        <f t="array" ref="B12:H12">DaysAndWeeks+DATE(CalendarYear,2,1)-WEEKDAY(DATE(CalendarYear,2,1),(週の始まり="月曜日")+1)+29</f>
        <v>44255</v>
      </c>
      <c r="C12" s="41">
        <v>44256</v>
      </c>
      <c r="D12" s="41">
        <v>44257</v>
      </c>
      <c r="E12" s="41">
        <v>44258</v>
      </c>
      <c r="F12" s="41">
        <v>44259</v>
      </c>
      <c r="G12" s="41">
        <v>44260</v>
      </c>
      <c r="H12" s="41">
        <v>44261</v>
      </c>
      <c r="I12" s="11"/>
    </row>
    <row r="13" spans="1:9" s="37" customFormat="1" ht="56.1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 x14ac:dyDescent="0.25">
      <c r="A14" s="10"/>
      <c r="B14" s="40">
        <f t="array" ref="B14:C14">DaysAndWeeks+DATE(CalendarYear,2,1)-WEEKDAY(DATE(CalendarYear,2,1),(週の始まり="月曜日")+1)+36</f>
        <v>44262</v>
      </c>
      <c r="C14" s="40">
        <v>44263</v>
      </c>
      <c r="D14" s="52" t="s">
        <v>0</v>
      </c>
      <c r="E14" s="52"/>
      <c r="F14" s="52"/>
      <c r="G14" s="52"/>
      <c r="H14" s="53"/>
      <c r="I14" s="11"/>
    </row>
    <row r="15" spans="1:9" s="37" customFormat="1" ht="56.1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7" t="str">
        <f>CalendarYear&amp;"年"&amp;"3月"</f>
        <v>2021年3月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DaysAndWeeks+DATE(CalendarYear,3,1)-WEEKDAY(DATE(CalendarYear,3,1),(週の始まり="月曜日")+1)+1</f>
        <v>44255</v>
      </c>
      <c r="C4" s="48">
        <v>44256</v>
      </c>
      <c r="D4" s="48">
        <v>44257</v>
      </c>
      <c r="E4" s="48">
        <v>44258</v>
      </c>
      <c r="F4" s="48">
        <v>44259</v>
      </c>
      <c r="G4" s="48">
        <v>44260</v>
      </c>
      <c r="H4" s="48">
        <v>44261</v>
      </c>
      <c r="I4" s="11"/>
    </row>
    <row r="5" spans="1:9" s="37" customFormat="1" ht="56.1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DaysAndWeeks+DATE(CalendarYear,3,1)-WEEKDAY(DATE(CalendarYear,3,1),(週の始まり="月曜日")+1)+8</f>
        <v>44262</v>
      </c>
      <c r="C6" s="49">
        <v>44263</v>
      </c>
      <c r="D6" s="49">
        <v>44264</v>
      </c>
      <c r="E6" s="49">
        <v>44265</v>
      </c>
      <c r="F6" s="49">
        <v>44266</v>
      </c>
      <c r="G6" s="49">
        <v>44267</v>
      </c>
      <c r="H6" s="49">
        <v>44268</v>
      </c>
      <c r="I6" s="11"/>
    </row>
    <row r="7" spans="1:9" s="37" customFormat="1" ht="56.1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DaysAndWeeks+DATE(CalendarYear,3,1)-WEEKDAY(DATE(CalendarYear,3,1),(週の始まり="月曜日")+1)+15</f>
        <v>44269</v>
      </c>
      <c r="C8" s="50">
        <v>44270</v>
      </c>
      <c r="D8" s="50">
        <v>44271</v>
      </c>
      <c r="E8" s="50">
        <v>44272</v>
      </c>
      <c r="F8" s="50">
        <v>44273</v>
      </c>
      <c r="G8" s="50">
        <v>44274</v>
      </c>
      <c r="H8" s="50">
        <v>44275</v>
      </c>
      <c r="I8" s="11"/>
    </row>
    <row r="9" spans="1:9" s="37" customFormat="1" ht="56.1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DaysAndWeeks+DATE(CalendarYear,3,1)-WEEKDAY(DATE(CalendarYear,3,1),(週の始まり="月曜日")+1)+22</f>
        <v>44276</v>
      </c>
      <c r="C10" s="49">
        <v>44277</v>
      </c>
      <c r="D10" s="49">
        <v>44278</v>
      </c>
      <c r="E10" s="49">
        <v>44279</v>
      </c>
      <c r="F10" s="49">
        <v>44280</v>
      </c>
      <c r="G10" s="49">
        <v>44281</v>
      </c>
      <c r="H10" s="49">
        <v>44282</v>
      </c>
      <c r="I10" s="11"/>
    </row>
    <row r="11" spans="1:9" s="37" customFormat="1" ht="56.1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DaysAndWeeks+DATE(CalendarYear,3,1)-WEEKDAY(DATE(CalendarYear,3,1),(週の始まり="月曜日")+1)+29</f>
        <v>44283</v>
      </c>
      <c r="C12" s="50">
        <v>44284</v>
      </c>
      <c r="D12" s="50">
        <v>44285</v>
      </c>
      <c r="E12" s="50">
        <v>44286</v>
      </c>
      <c r="F12" s="50">
        <v>44287</v>
      </c>
      <c r="G12" s="50">
        <v>44288</v>
      </c>
      <c r="H12" s="50">
        <v>44289</v>
      </c>
      <c r="I12" s="11"/>
    </row>
    <row r="13" spans="1:9" s="37" customFormat="1" ht="56.1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DaysAndWeeks+DATE(CalendarYear,3,1)-WEEKDAY(DATE(CalendarYear,3,1),(週の始まり="月曜日")+1)+36</f>
        <v>44290</v>
      </c>
      <c r="C14" s="49">
        <v>44291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7" t="str">
        <f>CalendarYear&amp;"年"&amp;"4月"</f>
        <v>2021年4月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DaysAndWeeks+DATE(CalendarYear,4,1)-WEEKDAY(DATE(CalendarYear,4,1),(週の始まり="月曜日")+1)+1</f>
        <v>44283</v>
      </c>
      <c r="C4" s="48">
        <v>44284</v>
      </c>
      <c r="D4" s="48">
        <v>44285</v>
      </c>
      <c r="E4" s="48">
        <v>44286</v>
      </c>
      <c r="F4" s="48">
        <v>44287</v>
      </c>
      <c r="G4" s="48">
        <v>44288</v>
      </c>
      <c r="H4" s="48">
        <v>44289</v>
      </c>
      <c r="I4" s="11"/>
    </row>
    <row r="5" spans="1:9" s="37" customFormat="1" ht="56.1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DaysAndWeeks+DATE(CalendarYear,4,1)-WEEKDAY(DATE(CalendarYear,4,1),(週の始まり="月曜日")+1)+8</f>
        <v>44290</v>
      </c>
      <c r="C6" s="49">
        <v>44291</v>
      </c>
      <c r="D6" s="49">
        <v>44292</v>
      </c>
      <c r="E6" s="49">
        <v>44293</v>
      </c>
      <c r="F6" s="49">
        <v>44294</v>
      </c>
      <c r="G6" s="49">
        <v>44295</v>
      </c>
      <c r="H6" s="49">
        <v>44296</v>
      </c>
      <c r="I6" s="11"/>
    </row>
    <row r="7" spans="1:9" s="37" customFormat="1" ht="56.1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DaysAndWeeks+DATE(CalendarYear,4,1)-WEEKDAY(DATE(CalendarYear,4,1),(週の始まり="月曜日")+1)+15</f>
        <v>44297</v>
      </c>
      <c r="C8" s="50">
        <v>44298</v>
      </c>
      <c r="D8" s="50">
        <v>44299</v>
      </c>
      <c r="E8" s="50">
        <v>44300</v>
      </c>
      <c r="F8" s="50">
        <v>44301</v>
      </c>
      <c r="G8" s="50">
        <v>44302</v>
      </c>
      <c r="H8" s="50">
        <v>44303</v>
      </c>
      <c r="I8" s="11"/>
    </row>
    <row r="9" spans="1:9" s="37" customFormat="1" ht="56.1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DaysAndWeeks+DATE(CalendarYear,4,1)-WEEKDAY(DATE(CalendarYear,4,1),(週の始まり="月曜日")+1)+22</f>
        <v>44304</v>
      </c>
      <c r="C10" s="49">
        <v>44305</v>
      </c>
      <c r="D10" s="49">
        <v>44306</v>
      </c>
      <c r="E10" s="49">
        <v>44307</v>
      </c>
      <c r="F10" s="49">
        <v>44308</v>
      </c>
      <c r="G10" s="49">
        <v>44309</v>
      </c>
      <c r="H10" s="49">
        <v>44310</v>
      </c>
      <c r="I10" s="11"/>
    </row>
    <row r="11" spans="1:9" s="37" customFormat="1" ht="56.1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DaysAndWeeks+DATE(CalendarYear,4,1)-WEEKDAY(DATE(CalendarYear,4,1),(週の始まり="月曜日")+1)+29</f>
        <v>44311</v>
      </c>
      <c r="C12" s="50">
        <v>44312</v>
      </c>
      <c r="D12" s="50">
        <v>44313</v>
      </c>
      <c r="E12" s="50">
        <v>44314</v>
      </c>
      <c r="F12" s="50">
        <v>44315</v>
      </c>
      <c r="G12" s="50">
        <v>44316</v>
      </c>
      <c r="H12" s="50">
        <v>44317</v>
      </c>
      <c r="I12" s="11"/>
    </row>
    <row r="13" spans="1:9" s="37" customFormat="1" ht="56.1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DaysAndWeeks+DATE(CalendarYear,4,1)-WEEKDAY(DATE(CalendarYear,4,1),(週の始まり="月曜日")+1)+36</f>
        <v>44318</v>
      </c>
      <c r="C14" s="49">
        <v>44319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7" t="str">
        <f>CalendarYear&amp;"年"&amp;"5月"</f>
        <v>2021年5月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DaysAndWeeks+DATE(CalendarYear,5,1)-WEEKDAY(DATE(CalendarYear,5,1),(週の始まり="月曜日")+1)+1</f>
        <v>44311</v>
      </c>
      <c r="C4" s="48">
        <v>44312</v>
      </c>
      <c r="D4" s="48">
        <v>44313</v>
      </c>
      <c r="E4" s="48">
        <v>44314</v>
      </c>
      <c r="F4" s="48">
        <v>44315</v>
      </c>
      <c r="G4" s="48">
        <v>44316</v>
      </c>
      <c r="H4" s="48">
        <v>44317</v>
      </c>
      <c r="I4" s="11"/>
    </row>
    <row r="5" spans="1:9" s="37" customFormat="1" ht="56.1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DaysAndWeeks+DATE(CalendarYear,5,1)-WEEKDAY(DATE(CalendarYear,5,1),(週の始まり="月曜日")+1)+8</f>
        <v>44318</v>
      </c>
      <c r="C6" s="49">
        <v>44319</v>
      </c>
      <c r="D6" s="49">
        <v>44320</v>
      </c>
      <c r="E6" s="49">
        <v>44321</v>
      </c>
      <c r="F6" s="49">
        <v>44322</v>
      </c>
      <c r="G6" s="49">
        <v>44323</v>
      </c>
      <c r="H6" s="49">
        <v>44324</v>
      </c>
      <c r="I6" s="11"/>
    </row>
    <row r="7" spans="1:9" s="37" customFormat="1" ht="56.1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DaysAndWeeks+DATE(CalendarYear,5,1)-WEEKDAY(DATE(CalendarYear,5,1),(週の始まり="月曜日")+1)+15</f>
        <v>44325</v>
      </c>
      <c r="C8" s="50">
        <v>44326</v>
      </c>
      <c r="D8" s="50">
        <v>44327</v>
      </c>
      <c r="E8" s="50">
        <v>44328</v>
      </c>
      <c r="F8" s="50">
        <v>44329</v>
      </c>
      <c r="G8" s="50">
        <v>44330</v>
      </c>
      <c r="H8" s="50">
        <v>44331</v>
      </c>
      <c r="I8" s="11"/>
    </row>
    <row r="9" spans="1:9" s="37" customFormat="1" ht="56.1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DaysAndWeeks+DATE(CalendarYear,5,1)-WEEKDAY(DATE(CalendarYear,5,1),(週の始まり="月曜日")+1)+22</f>
        <v>44332</v>
      </c>
      <c r="C10" s="49">
        <v>44333</v>
      </c>
      <c r="D10" s="49">
        <v>44334</v>
      </c>
      <c r="E10" s="49">
        <v>44335</v>
      </c>
      <c r="F10" s="49">
        <v>44336</v>
      </c>
      <c r="G10" s="49">
        <v>44337</v>
      </c>
      <c r="H10" s="49">
        <v>44338</v>
      </c>
      <c r="I10" s="11"/>
    </row>
    <row r="11" spans="1:9" s="37" customFormat="1" ht="56.1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DaysAndWeeks+DATE(CalendarYear,5,1)-WEEKDAY(DATE(CalendarYear,5,1),(週の始まり="月曜日")+1)+29</f>
        <v>44339</v>
      </c>
      <c r="C12" s="50">
        <v>44340</v>
      </c>
      <c r="D12" s="50">
        <v>44341</v>
      </c>
      <c r="E12" s="50">
        <v>44342</v>
      </c>
      <c r="F12" s="50">
        <v>44343</v>
      </c>
      <c r="G12" s="50">
        <v>44344</v>
      </c>
      <c r="H12" s="50">
        <v>44345</v>
      </c>
      <c r="I12" s="11"/>
    </row>
    <row r="13" spans="1:9" s="37" customFormat="1" ht="56.1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DaysAndWeeks+DATE(CalendarYear,5,1)-WEEKDAY(DATE(CalendarYear,5,1),(週の始まり="月曜日")+1)+36</f>
        <v>44346</v>
      </c>
      <c r="C14" s="49">
        <v>44347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2" t="str">
        <f>CalendarYear&amp;"年"&amp;"6月"</f>
        <v>2021年6月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DaysAndWeeks+DATE(CalendarYear,6,1)-WEEKDAY(DATE(CalendarYear,6,1),(週の始まり="月曜日")+1)+1</f>
        <v>44346</v>
      </c>
      <c r="C4" s="45">
        <v>44347</v>
      </c>
      <c r="D4" s="45">
        <v>44348</v>
      </c>
      <c r="E4" s="45">
        <v>44349</v>
      </c>
      <c r="F4" s="45">
        <v>44350</v>
      </c>
      <c r="G4" s="45">
        <v>44351</v>
      </c>
      <c r="H4" s="45">
        <v>44352</v>
      </c>
      <c r="I4" s="11"/>
    </row>
    <row r="5" spans="1:9" s="37" customFormat="1" ht="56.1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DaysAndWeeks+DATE(CalendarYear,6,1)-WEEKDAY(DATE(CalendarYear,6,1),(週の始まり="月曜日")+1)+8</f>
        <v>44353</v>
      </c>
      <c r="C6" s="46">
        <v>44354</v>
      </c>
      <c r="D6" s="46">
        <v>44355</v>
      </c>
      <c r="E6" s="46">
        <v>44356</v>
      </c>
      <c r="F6" s="46">
        <v>44357</v>
      </c>
      <c r="G6" s="46">
        <v>44358</v>
      </c>
      <c r="H6" s="46">
        <v>44359</v>
      </c>
      <c r="I6" s="11"/>
    </row>
    <row r="7" spans="1:9" s="37" customFormat="1" ht="56.1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DaysAndWeeks+DATE(CalendarYear,6,1)-WEEKDAY(DATE(CalendarYear,6,1),(週の始まり="月曜日")+1)+15</f>
        <v>44360</v>
      </c>
      <c r="C8" s="47">
        <v>44361</v>
      </c>
      <c r="D8" s="47">
        <v>44362</v>
      </c>
      <c r="E8" s="47">
        <v>44363</v>
      </c>
      <c r="F8" s="47">
        <v>44364</v>
      </c>
      <c r="G8" s="47">
        <v>44365</v>
      </c>
      <c r="H8" s="47">
        <v>44366</v>
      </c>
      <c r="I8" s="11"/>
    </row>
    <row r="9" spans="1:9" s="37" customFormat="1" ht="56.1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DaysAndWeeks+DATE(CalendarYear,6,1)-WEEKDAY(DATE(CalendarYear,6,1),(週の始まり="月曜日")+1)+22</f>
        <v>44367</v>
      </c>
      <c r="C10" s="46">
        <v>44368</v>
      </c>
      <c r="D10" s="46">
        <v>44369</v>
      </c>
      <c r="E10" s="46">
        <v>44370</v>
      </c>
      <c r="F10" s="46">
        <v>44371</v>
      </c>
      <c r="G10" s="46">
        <v>44372</v>
      </c>
      <c r="H10" s="46">
        <v>44373</v>
      </c>
      <c r="I10" s="11"/>
    </row>
    <row r="11" spans="1:9" s="37" customFormat="1" ht="56.1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DaysAndWeeks+DATE(CalendarYear,6,1)-WEEKDAY(DATE(CalendarYear,6,1),(週の始まり="月曜日")+1)+29</f>
        <v>44374</v>
      </c>
      <c r="C12" s="47">
        <v>44375</v>
      </c>
      <c r="D12" s="47">
        <v>44376</v>
      </c>
      <c r="E12" s="47">
        <v>44377</v>
      </c>
      <c r="F12" s="47">
        <v>44378</v>
      </c>
      <c r="G12" s="47">
        <v>44379</v>
      </c>
      <c r="H12" s="47">
        <v>44380</v>
      </c>
      <c r="I12" s="11"/>
    </row>
    <row r="13" spans="1:9" s="37" customFormat="1" ht="56.1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DaysAndWeeks+DATE(CalendarYear,6,1)-WEEKDAY(DATE(CalendarYear,6,1),(週の始まり="月曜日")+1)+36</f>
        <v>44381</v>
      </c>
      <c r="C14" s="46">
        <v>44382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2" t="str">
        <f>CalendarYear&amp;"年"&amp;"7月"</f>
        <v>2021年7月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DaysAndWeeks+DATE(CalendarYear,7,1)-WEEKDAY(DATE(CalendarYear,7,1),(週の始まり="月曜日")+1)+1</f>
        <v>44374</v>
      </c>
      <c r="C4" s="45">
        <v>44375</v>
      </c>
      <c r="D4" s="45">
        <v>44376</v>
      </c>
      <c r="E4" s="45">
        <v>44377</v>
      </c>
      <c r="F4" s="45">
        <v>44378</v>
      </c>
      <c r="G4" s="45">
        <v>44379</v>
      </c>
      <c r="H4" s="45">
        <v>44380</v>
      </c>
      <c r="I4" s="11"/>
    </row>
    <row r="5" spans="1:9" s="37" customFormat="1" ht="56.1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DaysAndWeeks+DATE(CalendarYear,7,1)-WEEKDAY(DATE(CalendarYear,7,1),(週の始まり="月曜日")+1)+8</f>
        <v>44381</v>
      </c>
      <c r="C6" s="46">
        <v>44382</v>
      </c>
      <c r="D6" s="46">
        <v>44383</v>
      </c>
      <c r="E6" s="46">
        <v>44384</v>
      </c>
      <c r="F6" s="46">
        <v>44385</v>
      </c>
      <c r="G6" s="46">
        <v>44386</v>
      </c>
      <c r="H6" s="46">
        <v>44387</v>
      </c>
      <c r="I6" s="11"/>
    </row>
    <row r="7" spans="1:9" s="37" customFormat="1" ht="56.1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DaysAndWeeks+DATE(CalendarYear,7,1)-WEEKDAY(DATE(CalendarYear,7,1),(週の始まり="月曜日")+1)+15</f>
        <v>44388</v>
      </c>
      <c r="C8" s="47">
        <v>44389</v>
      </c>
      <c r="D8" s="47">
        <v>44390</v>
      </c>
      <c r="E8" s="47">
        <v>44391</v>
      </c>
      <c r="F8" s="47">
        <v>44392</v>
      </c>
      <c r="G8" s="47">
        <v>44393</v>
      </c>
      <c r="H8" s="47">
        <v>44394</v>
      </c>
      <c r="I8" s="11"/>
    </row>
    <row r="9" spans="1:9" s="37" customFormat="1" ht="56.1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DaysAndWeeks+DATE(CalendarYear,7,1)-WEEKDAY(DATE(CalendarYear,7,1),(週の始まり="月曜日")+1)+22</f>
        <v>44395</v>
      </c>
      <c r="C10" s="46">
        <v>44396</v>
      </c>
      <c r="D10" s="46">
        <v>44397</v>
      </c>
      <c r="E10" s="46">
        <v>44398</v>
      </c>
      <c r="F10" s="46">
        <v>44399</v>
      </c>
      <c r="G10" s="46">
        <v>44400</v>
      </c>
      <c r="H10" s="46">
        <v>44401</v>
      </c>
      <c r="I10" s="11"/>
    </row>
    <row r="11" spans="1:9" s="37" customFormat="1" ht="56.1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DaysAndWeeks+DATE(CalendarYear,7,1)-WEEKDAY(DATE(CalendarYear,7,1),(週の始まり="月曜日")+1)+29</f>
        <v>44402</v>
      </c>
      <c r="C12" s="47">
        <v>44403</v>
      </c>
      <c r="D12" s="47">
        <v>44404</v>
      </c>
      <c r="E12" s="47">
        <v>44405</v>
      </c>
      <c r="F12" s="47">
        <v>44406</v>
      </c>
      <c r="G12" s="47">
        <v>44407</v>
      </c>
      <c r="H12" s="47">
        <v>44408</v>
      </c>
      <c r="I12" s="11"/>
    </row>
    <row r="13" spans="1:9" s="37" customFormat="1" ht="56.1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DaysAndWeeks+DATE(CalendarYear,7,1)-WEEKDAY(DATE(CalendarYear,7,1),(週の始まり="月曜日")+1)+36</f>
        <v>44409</v>
      </c>
      <c r="C14" s="46">
        <v>44410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2" t="str">
        <f>CalendarYear&amp;"年"&amp;"8月"</f>
        <v>2021年8月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DaysAndWeeks+DATE(CalendarYear,8,1)-WEEKDAY(DATE(CalendarYear,8,1),(週の始まり="月曜日")+1)+1</f>
        <v>44409</v>
      </c>
      <c r="C4" s="45">
        <v>44410</v>
      </c>
      <c r="D4" s="45">
        <v>44411</v>
      </c>
      <c r="E4" s="45">
        <v>44412</v>
      </c>
      <c r="F4" s="45">
        <v>44413</v>
      </c>
      <c r="G4" s="45">
        <v>44414</v>
      </c>
      <c r="H4" s="45">
        <v>44415</v>
      </c>
      <c r="I4" s="11"/>
    </row>
    <row r="5" spans="1:9" s="37" customFormat="1" ht="56.1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DaysAndWeeks+DATE(CalendarYear,8,1)-WEEKDAY(DATE(CalendarYear,8,1),(週の始まり="月曜日")+1)+8</f>
        <v>44416</v>
      </c>
      <c r="C6" s="46">
        <v>44417</v>
      </c>
      <c r="D6" s="46">
        <v>44418</v>
      </c>
      <c r="E6" s="46">
        <v>44419</v>
      </c>
      <c r="F6" s="46">
        <v>44420</v>
      </c>
      <c r="G6" s="46">
        <v>44421</v>
      </c>
      <c r="H6" s="46">
        <v>44422</v>
      </c>
      <c r="I6" s="11"/>
    </row>
    <row r="7" spans="1:9" s="37" customFormat="1" ht="56.1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DaysAndWeeks+DATE(CalendarYear,8,1)-WEEKDAY(DATE(CalendarYear,8,1),(週の始まり="月曜日")+1)+15</f>
        <v>44423</v>
      </c>
      <c r="C8" s="47">
        <v>44424</v>
      </c>
      <c r="D8" s="47">
        <v>44425</v>
      </c>
      <c r="E8" s="47">
        <v>44426</v>
      </c>
      <c r="F8" s="47">
        <v>44427</v>
      </c>
      <c r="G8" s="47">
        <v>44428</v>
      </c>
      <c r="H8" s="47">
        <v>44429</v>
      </c>
      <c r="I8" s="11"/>
    </row>
    <row r="9" spans="1:9" s="37" customFormat="1" ht="56.1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DaysAndWeeks+DATE(CalendarYear,8,1)-WEEKDAY(DATE(CalendarYear,8,1),(週の始まり="月曜日")+1)+22</f>
        <v>44430</v>
      </c>
      <c r="C10" s="46">
        <v>44431</v>
      </c>
      <c r="D10" s="46">
        <v>44432</v>
      </c>
      <c r="E10" s="46">
        <v>44433</v>
      </c>
      <c r="F10" s="46">
        <v>44434</v>
      </c>
      <c r="G10" s="46">
        <v>44435</v>
      </c>
      <c r="H10" s="46">
        <v>44436</v>
      </c>
      <c r="I10" s="11"/>
    </row>
    <row r="11" spans="1:9" s="37" customFormat="1" ht="56.1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DaysAndWeeks+DATE(CalendarYear,8,1)-WEEKDAY(DATE(CalendarYear,8,1),(週の始まり="月曜日")+1)+29</f>
        <v>44437</v>
      </c>
      <c r="C12" s="47">
        <v>44438</v>
      </c>
      <c r="D12" s="47">
        <v>44439</v>
      </c>
      <c r="E12" s="47">
        <v>44440</v>
      </c>
      <c r="F12" s="47">
        <v>44441</v>
      </c>
      <c r="G12" s="47">
        <v>44442</v>
      </c>
      <c r="H12" s="47">
        <v>44443</v>
      </c>
      <c r="I12" s="11"/>
    </row>
    <row r="13" spans="1:9" s="37" customFormat="1" ht="56.1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DaysAndWeeks+DATE(CalendarYear,8,1)-WEEKDAY(DATE(CalendarYear,8,1),(週の始まり="月曜日")+1)+36</f>
        <v>44444</v>
      </c>
      <c r="C14" s="46">
        <v>44445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7" t="str">
        <f>CalendarYear&amp;"年"&amp;"9月"</f>
        <v>2021年9月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DaysAndWeeks+DATE(CalendarYear,9,1)-WEEKDAY(DATE(CalendarYear,9,1),(週の始まり="月曜日")+1)+1</f>
        <v>44437</v>
      </c>
      <c r="C4" s="42">
        <v>44438</v>
      </c>
      <c r="D4" s="42">
        <v>44439</v>
      </c>
      <c r="E4" s="42">
        <v>44440</v>
      </c>
      <c r="F4" s="42">
        <v>44441</v>
      </c>
      <c r="G4" s="42">
        <v>44442</v>
      </c>
      <c r="H4" s="42">
        <v>44443</v>
      </c>
      <c r="I4" s="11"/>
    </row>
    <row r="5" spans="1:9" s="37" customFormat="1" ht="56.1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DaysAndWeeks+DATE(CalendarYear,9,1)-WEEKDAY(DATE(CalendarYear,9,1),(週の始まり="月曜日")+1)+8</f>
        <v>44444</v>
      </c>
      <c r="C6" s="43">
        <v>44445</v>
      </c>
      <c r="D6" s="43">
        <v>44446</v>
      </c>
      <c r="E6" s="43">
        <v>44447</v>
      </c>
      <c r="F6" s="43">
        <v>44448</v>
      </c>
      <c r="G6" s="43">
        <v>44449</v>
      </c>
      <c r="H6" s="43">
        <v>44450</v>
      </c>
      <c r="I6" s="11"/>
    </row>
    <row r="7" spans="1:9" s="37" customFormat="1" ht="56.1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DaysAndWeeks+DATE(CalendarYear,9,1)-WEEKDAY(DATE(CalendarYear,9,1),(週の始まり="月曜日")+1)+15</f>
        <v>44451</v>
      </c>
      <c r="C8" s="44">
        <v>44452</v>
      </c>
      <c r="D8" s="44">
        <v>44453</v>
      </c>
      <c r="E8" s="44">
        <v>44454</v>
      </c>
      <c r="F8" s="44">
        <v>44455</v>
      </c>
      <c r="G8" s="44">
        <v>44456</v>
      </c>
      <c r="H8" s="44">
        <v>44457</v>
      </c>
      <c r="I8" s="11"/>
    </row>
    <row r="9" spans="1:9" s="37" customFormat="1" ht="56.1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DaysAndWeeks+DATE(CalendarYear,9,1)-WEEKDAY(DATE(CalendarYear,9,1),(週の始まり="月曜日")+1)+22</f>
        <v>44458</v>
      </c>
      <c r="C10" s="43">
        <v>44459</v>
      </c>
      <c r="D10" s="43">
        <v>44460</v>
      </c>
      <c r="E10" s="43">
        <v>44461</v>
      </c>
      <c r="F10" s="43">
        <v>44462</v>
      </c>
      <c r="G10" s="43">
        <v>44463</v>
      </c>
      <c r="H10" s="43">
        <v>44464</v>
      </c>
      <c r="I10" s="11"/>
    </row>
    <row r="11" spans="1:9" s="37" customFormat="1" ht="56.1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DaysAndWeeks+DATE(CalendarYear,9,1)-WEEKDAY(DATE(CalendarYear,9,1),(週の始まり="月曜日")+1)+29</f>
        <v>44465</v>
      </c>
      <c r="C12" s="44">
        <v>44466</v>
      </c>
      <c r="D12" s="44">
        <v>44467</v>
      </c>
      <c r="E12" s="44">
        <v>44468</v>
      </c>
      <c r="F12" s="44">
        <v>44469</v>
      </c>
      <c r="G12" s="44">
        <v>44470</v>
      </c>
      <c r="H12" s="44">
        <v>44471</v>
      </c>
      <c r="I12" s="11"/>
    </row>
    <row r="13" spans="1:9" s="37" customFormat="1" ht="56.1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DaysAndWeeks+DATE(CalendarYear,9,1)-WEEKDAY(DATE(CalendarYear,9,1),(週の始まり="月曜日")+1)+36</f>
        <v>44472</v>
      </c>
      <c r="C14" s="43">
        <v>44473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2020-12-22T07:08:50Z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